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3"/>
  <c r="F65" l="1"/>
  <c r="F64"/>
  <c r="F56"/>
  <c r="F46"/>
  <c r="F37"/>
  <c r="H36"/>
  <c r="G64"/>
  <c r="G56"/>
  <c r="P63" l="1"/>
  <c r="G46"/>
  <c r="G29"/>
  <c r="O63" l="1"/>
  <c r="H45"/>
  <c r="H63"/>
  <c r="P35" l="1"/>
  <c r="O35" l="1"/>
  <c r="P62" l="1"/>
  <c r="O62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<sst xmlns="http://schemas.openxmlformats.org/spreadsheetml/2006/main" count="215" uniqueCount="64">
  <si>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</si>
  <si>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</si>
  <si>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</si>
  <si>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</si>
  <si>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</si>
  <si>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</si>
  <si>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</si>
  <si>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</si>
  <si>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</si>
  <si>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</si>
  <si>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</si>
  <si>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</si>
  <si>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</si>
  <si>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</si>
  <si>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</si>
  <si>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</si>
  <si>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</si>
  <si>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</si>
  <si>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</si>
  <si>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</si>
  <si>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</si>
  <si>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</si>
  <si>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</si>
  <si>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</si>
  <si>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</si>
  <si>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</si>
  <si>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</si>
  <si>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</si>
  <si>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</si>
  <si>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</si>
  <si>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</si>
  <si>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</si>
  <si>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</si>
  <si>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</si>
  <si>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</si>
  <si>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</si>
  <si>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</si>
  <si>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</si>
  <si>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</si>
  <si>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</si>
  <si>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</si>
  <si>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</si>
  <si>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</si>
  <si>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</si>
  <si>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</si>
  <si>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</si>
  <si>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</si>
  <si>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</si>
  <si>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</si>
  <si>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</si>
  <si>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</si>
  <si>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</si>
  <si>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</si>
  <si>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</si>
  <si>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</si>
  <si>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</si>
  <si>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</si>
  <si>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</si>
  <si>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 xml:space="preserve"> 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</si>
  <si>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</si>
  <si>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</si>
  <si>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</si>
  <si>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</si>
  <si>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01.06.2023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</si>
</sst>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2" borderId="47" xfId="0" applyFill="1" applyBorder="1"/>
    <xf numFmtId="0" fontId="0" fillId="2" borderId="48" xfId="0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7" fillId="2" borderId="0" xfId="0" applyFont="1" applyFill="1"/>
    <xf numFmtId="164" fontId="7" fillId="2" borderId="0" xfId="0" applyNumberFormat="1" applyFont="1" applyFill="1"/>
    <xf numFmtId="4" fontId="7" fillId="2" borderId="0" xfId="0" applyNumberFormat="1" applyFon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51" zoomScale="120" zoomScaleNormal="120" workbookViewId="0">
      <selection activeCell="N28" sqref="N28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108" t="s">
        <v>63</v>
      </c>
      <c r="B1" s="108"/>
      <c r="C1" s="108"/>
      <c r="D1" s="108"/>
      <c r="E1" s="108"/>
      <c r="F1" s="108"/>
      <c r="G1" s="108"/>
      <c r="H1" s="108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109" t="s">
        <v>37</v>
      </c>
      <c r="B3" s="110"/>
      <c r="C3" s="110"/>
      <c r="D3" s="110"/>
      <c r="E3" s="111" t="s">
        <v>38</v>
      </c>
      <c r="F3" s="113" t="s">
        <v>39</v>
      </c>
      <c r="G3" s="110" t="s">
        <v>40</v>
      </c>
      <c r="H3" s="116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112"/>
      <c r="F4" s="114"/>
      <c r="G4" s="115"/>
      <c r="H4" s="117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103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104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777718</v>
      </c>
      <c r="G9" s="25">
        <v>70250</v>
      </c>
      <c r="H9" s="26">
        <f t="shared" ref="H9:H20" si="1">G9/F9*100</f>
        <v>9.0328370951938872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76150</v>
      </c>
      <c r="H10" s="26">
        <f t="shared" si="1"/>
        <v>50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60</v>
      </c>
      <c r="C13" s="22" t="s">
        <v>61</v>
      </c>
      <c r="D13" s="23" t="s">
        <v>11</v>
      </c>
      <c r="E13" s="80" t="s">
        <v>62</v>
      </c>
      <c r="F13" s="62">
        <v>482382</v>
      </c>
      <c r="G13" s="63">
        <v>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17250</v>
      </c>
      <c r="H14" s="26">
        <f t="shared" si="1"/>
        <v>4.9285714285714288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105" t="s">
        <v>31</v>
      </c>
      <c r="F16" s="24">
        <v>3345877</v>
      </c>
      <c r="G16" s="24">
        <v>1348573.29</v>
      </c>
      <c r="H16" s="26">
        <f t="shared" si="1"/>
        <v>40.305524978951709</v>
      </c>
      <c r="I16" s="20"/>
    </row>
    <row r="17" spans="1:17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6"/>
      <c r="F17" s="24">
        <v>1010455</v>
      </c>
      <c r="G17" s="25">
        <v>403500.29</v>
      </c>
      <c r="H17" s="26">
        <f t="shared" si="1"/>
        <v>39.932534353335868</v>
      </c>
      <c r="I17" s="20"/>
    </row>
    <row r="18" spans="1:17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7" t="s">
        <v>10</v>
      </c>
      <c r="F18" s="24">
        <v>6120</v>
      </c>
      <c r="G18" s="25">
        <v>868.33</v>
      </c>
      <c r="H18" s="26">
        <f t="shared" si="1"/>
        <v>14.188398692810459</v>
      </c>
      <c r="I18" s="20"/>
    </row>
    <row r="19" spans="1:17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7"/>
      <c r="F19" s="24">
        <v>102606</v>
      </c>
      <c r="G19" s="25">
        <v>52053.9</v>
      </c>
      <c r="H19" s="26">
        <f t="shared" si="1"/>
        <v>50.731828548038123</v>
      </c>
      <c r="I19" s="20"/>
    </row>
    <row r="20" spans="1:17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7"/>
      <c r="F20" s="24">
        <v>46540</v>
      </c>
      <c r="G20" s="25">
        <v>0</v>
      </c>
      <c r="H20" s="26">
        <f t="shared" si="1"/>
        <v>0</v>
      </c>
      <c r="I20" s="20"/>
    </row>
    <row r="21" spans="1:17" s="6" customFormat="1">
      <c r="A21" s="1"/>
      <c r="B21" s="1"/>
      <c r="C21" s="1"/>
      <c r="D21" s="1"/>
      <c r="E21" s="1"/>
      <c r="F21" s="67"/>
      <c r="G21" s="1"/>
    </row>
    <row r="22" spans="1:17" s="6" customFormat="1">
      <c r="A22" s="108" t="s">
        <v>49</v>
      </c>
      <c r="B22" s="108"/>
      <c r="C22" s="108"/>
      <c r="D22" s="108"/>
      <c r="E22" s="108"/>
      <c r="F22" s="108"/>
      <c r="G22" s="108"/>
      <c r="H22" s="108"/>
    </row>
    <row r="23" spans="1:17" s="6" customFormat="1" ht="15.75" thickBot="1">
      <c r="A23" s="1"/>
      <c r="B23" s="1"/>
      <c r="C23" s="1"/>
      <c r="D23" s="1"/>
      <c r="E23" s="1"/>
      <c r="F23" s="1"/>
      <c r="G23" s="1"/>
    </row>
    <row r="24" spans="1:17" s="6" customFormat="1" ht="24" customHeight="1">
      <c r="A24" s="109" t="s">
        <v>37</v>
      </c>
      <c r="B24" s="110"/>
      <c r="C24" s="110"/>
      <c r="D24" s="110"/>
      <c r="E24" s="111" t="s">
        <v>38</v>
      </c>
      <c r="F24" s="113" t="s">
        <v>39</v>
      </c>
      <c r="G24" s="110" t="s">
        <v>40</v>
      </c>
      <c r="H24" s="116" t="s">
        <v>41</v>
      </c>
    </row>
    <row r="25" spans="1:17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112"/>
      <c r="F25" s="114"/>
      <c r="G25" s="115"/>
      <c r="H25" s="117"/>
    </row>
    <row r="26" spans="1:17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17" s="6" customFormat="1" ht="48" customHeight="1">
      <c r="A27" s="53" t="s">
        <v>0</v>
      </c>
      <c r="B27" s="15" t="s">
        <v>59</v>
      </c>
      <c r="C27" s="15" t="s">
        <v>2</v>
      </c>
      <c r="D27" s="16" t="s">
        <v>4</v>
      </c>
      <c r="E27" s="76" t="s">
        <v>3</v>
      </c>
      <c r="F27" s="17">
        <v>15611709</v>
      </c>
      <c r="G27" s="18">
        <v>6203470</v>
      </c>
      <c r="H27" s="19">
        <f>G27/F27*100</f>
        <v>39.736008402411294</v>
      </c>
      <c r="I27" s="20"/>
      <c r="K27" s="39"/>
    </row>
    <row r="28" spans="1:17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124">
        <v>160100</v>
      </c>
      <c r="H28" s="37">
        <f>G28/F28*100</f>
        <v>17.535596933187296</v>
      </c>
      <c r="I28" s="20"/>
      <c r="K28" s="39"/>
      <c r="L28" s="119">
        <v>1</v>
      </c>
      <c r="M28" s="119"/>
      <c r="N28" s="119"/>
      <c r="O28" s="119"/>
      <c r="P28" s="119"/>
      <c r="Q28" s="119"/>
    </row>
    <row r="29" spans="1:17" s="6" customFormat="1">
      <c r="A29" s="38"/>
      <c r="B29" s="38"/>
      <c r="C29" s="38"/>
      <c r="D29" s="38"/>
      <c r="E29" s="38"/>
      <c r="F29" s="68"/>
      <c r="G29" s="118">
        <f>SUM(G27:G28)</f>
        <v>6363570</v>
      </c>
      <c r="H29" s="39"/>
      <c r="K29" s="39"/>
      <c r="L29" s="119"/>
      <c r="M29" s="119"/>
      <c r="N29" s="119"/>
      <c r="O29" s="119"/>
      <c r="P29" s="119"/>
      <c r="Q29" s="119"/>
    </row>
    <row r="30" spans="1:17" s="6" customFormat="1">
      <c r="A30" s="91" t="s">
        <v>56</v>
      </c>
      <c r="B30" s="91"/>
      <c r="C30" s="91"/>
      <c r="D30" s="91"/>
      <c r="E30" s="91"/>
      <c r="F30" s="91"/>
      <c r="G30" s="91"/>
      <c r="H30" s="91"/>
      <c r="K30" s="39"/>
      <c r="L30" s="119"/>
      <c r="M30" s="119"/>
      <c r="N30" s="119"/>
      <c r="O30" s="119"/>
      <c r="P30" s="119"/>
      <c r="Q30" s="119"/>
    </row>
    <row r="31" spans="1:17" s="6" customFormat="1" ht="15.75" thickBot="1">
      <c r="A31" s="38"/>
      <c r="B31" s="38"/>
      <c r="C31" s="38"/>
      <c r="D31" s="38"/>
      <c r="E31" s="38"/>
      <c r="F31" s="38"/>
      <c r="G31" s="38"/>
      <c r="H31" s="39"/>
      <c r="K31" s="39"/>
      <c r="L31" s="119"/>
      <c r="M31" s="119"/>
      <c r="N31" s="119"/>
      <c r="O31" s="119"/>
      <c r="P31" s="119"/>
      <c r="Q31" s="119"/>
    </row>
    <row r="32" spans="1:17" s="6" customFormat="1" ht="24" customHeight="1">
      <c r="A32" s="102" t="s">
        <v>37</v>
      </c>
      <c r="B32" s="98"/>
      <c r="C32" s="98"/>
      <c r="D32" s="98"/>
      <c r="E32" s="94" t="s">
        <v>38</v>
      </c>
      <c r="F32" s="96" t="s">
        <v>39</v>
      </c>
      <c r="G32" s="98" t="s">
        <v>40</v>
      </c>
      <c r="H32" s="100" t="s">
        <v>41</v>
      </c>
      <c r="K32" s="39"/>
      <c r="L32" s="119"/>
      <c r="M32" s="119"/>
      <c r="N32" s="119"/>
      <c r="O32" s="119"/>
      <c r="P32" s="119"/>
      <c r="Q32" s="119"/>
    </row>
    <row r="33" spans="1:17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95"/>
      <c r="F33" s="97"/>
      <c r="G33" s="99"/>
      <c r="H33" s="101"/>
      <c r="K33" s="39"/>
      <c r="L33" s="119"/>
      <c r="M33" s="119"/>
      <c r="N33" s="119"/>
      <c r="O33" s="119"/>
      <c r="P33" s="119"/>
      <c r="Q33" s="119"/>
    </row>
    <row r="34" spans="1:17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1" t="s">
        <v>48</v>
      </c>
      <c r="K34" s="39"/>
      <c r="L34" s="119"/>
      <c r="M34" s="119"/>
      <c r="N34" s="119"/>
      <c r="O34" s="119"/>
      <c r="P34" s="119"/>
      <c r="Q34" s="119"/>
    </row>
    <row r="35" spans="1:17" s="6" customFormat="1" ht="54.75" customHeight="1">
      <c r="A35" s="82" t="s">
        <v>0</v>
      </c>
      <c r="B35" s="82" t="s">
        <v>1</v>
      </c>
      <c r="C35" s="82" t="s">
        <v>5</v>
      </c>
      <c r="D35" s="82" t="s">
        <v>4</v>
      </c>
      <c r="E35" s="83" t="s">
        <v>6</v>
      </c>
      <c r="F35" s="63">
        <v>14071373</v>
      </c>
      <c r="G35" s="63">
        <v>5575199.2000000002</v>
      </c>
      <c r="H35" s="63">
        <f>G35/F35*100</f>
        <v>39.620861446853837</v>
      </c>
      <c r="I35" s="20"/>
      <c r="K35" s="39"/>
      <c r="L35" s="119"/>
      <c r="M35" s="119"/>
      <c r="N35" s="119"/>
      <c r="O35" s="120">
        <f>F28+F43+F52</f>
        <v>2934971</v>
      </c>
      <c r="P35" s="120">
        <f>G28+G43+G52</f>
        <v>896249.49</v>
      </c>
      <c r="Q35" s="119"/>
    </row>
    <row r="36" spans="1:17" s="6" customFormat="1" ht="22.5">
      <c r="A36" s="82" t="s">
        <v>0</v>
      </c>
      <c r="B36" s="82" t="s">
        <v>1</v>
      </c>
      <c r="C36" s="82" t="s">
        <v>5</v>
      </c>
      <c r="D36" s="82" t="s">
        <v>7</v>
      </c>
      <c r="E36" s="83" t="s">
        <v>6</v>
      </c>
      <c r="F36" s="63">
        <v>407000</v>
      </c>
      <c r="G36" s="63">
        <v>405600</v>
      </c>
      <c r="H36" s="63">
        <f>G36/F36*100</f>
        <v>99.656019656019652</v>
      </c>
      <c r="K36" s="39"/>
      <c r="L36" s="119"/>
      <c r="M36" s="119"/>
      <c r="N36" s="119"/>
      <c r="O36" s="119"/>
      <c r="P36" s="119"/>
      <c r="Q36" s="119"/>
    </row>
    <row r="37" spans="1:17" s="6" customFormat="1">
      <c r="A37" s="84"/>
      <c r="B37" s="84"/>
      <c r="C37" s="84"/>
      <c r="D37" s="84"/>
      <c r="E37" s="85"/>
      <c r="F37" s="127">
        <f>SUM(F35:F36)</f>
        <v>14478373</v>
      </c>
      <c r="G37" s="86"/>
      <c r="H37" s="86"/>
      <c r="K37" s="39"/>
      <c r="L37" s="119"/>
      <c r="M37" s="119"/>
      <c r="N37" s="119"/>
      <c r="O37" s="119"/>
      <c r="P37" s="119"/>
      <c r="Q37" s="119"/>
    </row>
    <row r="38" spans="1:17" s="6" customFormat="1">
      <c r="A38" s="91" t="s">
        <v>50</v>
      </c>
      <c r="B38" s="91"/>
      <c r="C38" s="91"/>
      <c r="D38" s="91"/>
      <c r="E38" s="91"/>
      <c r="F38" s="91"/>
      <c r="G38" s="91"/>
      <c r="H38" s="91"/>
      <c r="K38" s="39"/>
      <c r="L38" s="119"/>
      <c r="M38" s="119"/>
      <c r="N38" s="119"/>
      <c r="O38" s="119"/>
      <c r="P38" s="119"/>
      <c r="Q38" s="119"/>
    </row>
    <row r="39" spans="1:17" s="6" customFormat="1" ht="15.75" thickBot="1">
      <c r="A39" s="38"/>
      <c r="B39" s="38"/>
      <c r="C39" s="38"/>
      <c r="D39" s="38"/>
      <c r="E39" s="38"/>
      <c r="F39" s="38"/>
      <c r="G39" s="38"/>
      <c r="H39" s="39"/>
      <c r="K39" s="39"/>
      <c r="L39" s="119"/>
      <c r="M39" s="119"/>
      <c r="N39" s="119"/>
      <c r="O39" s="119"/>
      <c r="P39" s="119"/>
      <c r="Q39" s="119"/>
    </row>
    <row r="40" spans="1:17" s="6" customFormat="1" ht="24" customHeight="1">
      <c r="A40" s="102" t="s">
        <v>37</v>
      </c>
      <c r="B40" s="98"/>
      <c r="C40" s="98"/>
      <c r="D40" s="98"/>
      <c r="E40" s="94" t="s">
        <v>38</v>
      </c>
      <c r="F40" s="96" t="s">
        <v>39</v>
      </c>
      <c r="G40" s="98" t="s">
        <v>40</v>
      </c>
      <c r="H40" s="100" t="s">
        <v>41</v>
      </c>
      <c r="K40" s="39"/>
      <c r="L40" s="119"/>
      <c r="M40" s="119"/>
      <c r="N40" s="119"/>
      <c r="O40" s="119"/>
      <c r="P40" s="119"/>
      <c r="Q40" s="119"/>
    </row>
    <row r="41" spans="1:17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95"/>
      <c r="F41" s="97"/>
      <c r="G41" s="99"/>
      <c r="H41" s="101"/>
      <c r="K41" s="39"/>
      <c r="L41" s="119"/>
      <c r="M41" s="119"/>
      <c r="N41" s="119"/>
      <c r="O41" s="119"/>
      <c r="P41" s="119"/>
      <c r="Q41" s="119"/>
    </row>
    <row r="42" spans="1:17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K42" s="39"/>
      <c r="L42" s="119"/>
      <c r="M42" s="119"/>
      <c r="N42" s="119"/>
      <c r="O42" s="119"/>
      <c r="P42" s="119"/>
      <c r="Q42" s="119"/>
    </row>
    <row r="43" spans="1:17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122">
        <v>1430000</v>
      </c>
      <c r="G43" s="123">
        <v>592199.29</v>
      </c>
      <c r="H43" s="57">
        <f>G43/F43*100</f>
        <v>41.412537762237768</v>
      </c>
      <c r="I43" s="20"/>
      <c r="K43" s="39"/>
      <c r="L43" s="120">
        <v>3</v>
      </c>
      <c r="M43" s="120"/>
      <c r="N43" s="119"/>
      <c r="O43" s="119"/>
      <c r="P43" s="119"/>
      <c r="Q43" s="119"/>
    </row>
    <row r="44" spans="1:17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30083407</v>
      </c>
      <c r="G44" s="124">
        <v>11048138.300000001</v>
      </c>
      <c r="H44" s="37">
        <f t="shared" ref="H44" si="2">G44/F44*100</f>
        <v>36.72502353207534</v>
      </c>
      <c r="I44" s="20"/>
      <c r="K44" s="39"/>
      <c r="L44" s="119">
        <v>4</v>
      </c>
      <c r="M44" s="119"/>
      <c r="N44" s="119"/>
      <c r="O44" s="120"/>
      <c r="P44" s="119"/>
      <c r="Q44" s="119"/>
    </row>
    <row r="45" spans="1:17" s="6" customFormat="1" ht="52.5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186200</v>
      </c>
      <c r="G45" s="124">
        <v>0</v>
      </c>
      <c r="H45" s="37">
        <f t="shared" ref="H45" si="3">G45/F45*100</f>
        <v>0</v>
      </c>
      <c r="I45" s="20"/>
      <c r="K45" s="39"/>
      <c r="L45" s="119"/>
      <c r="M45" s="119"/>
      <c r="N45" s="119"/>
      <c r="O45" s="120"/>
      <c r="P45" s="119"/>
      <c r="Q45" s="119"/>
    </row>
    <row r="46" spans="1:17" s="6" customFormat="1">
      <c r="A46" s="38"/>
      <c r="B46" s="38"/>
      <c r="C46" s="38"/>
      <c r="D46" s="38"/>
      <c r="E46" s="38"/>
      <c r="F46" s="118">
        <f>SUM(F43:F45)</f>
        <v>31699607</v>
      </c>
      <c r="G46" s="118">
        <f>SUM(G43:G45)</f>
        <v>11640337.59</v>
      </c>
      <c r="H46" s="39"/>
      <c r="K46" s="39"/>
      <c r="L46" s="119"/>
      <c r="M46" s="119"/>
      <c r="N46" s="119"/>
      <c r="O46" s="119"/>
      <c r="P46" s="119"/>
      <c r="Q46" s="119"/>
    </row>
    <row r="47" spans="1:17" s="6" customFormat="1">
      <c r="A47" s="91" t="s">
        <v>51</v>
      </c>
      <c r="B47" s="91"/>
      <c r="C47" s="91"/>
      <c r="D47" s="91"/>
      <c r="E47" s="91"/>
      <c r="F47" s="91"/>
      <c r="G47" s="91"/>
      <c r="H47" s="91"/>
      <c r="K47" s="39"/>
      <c r="L47" s="119"/>
      <c r="M47" s="119"/>
      <c r="N47" s="119"/>
      <c r="O47" s="119"/>
      <c r="P47" s="119"/>
      <c r="Q47" s="119"/>
    </row>
    <row r="48" spans="1:17" s="6" customFormat="1" ht="15.75" thickBot="1">
      <c r="A48" s="38"/>
      <c r="B48" s="38"/>
      <c r="C48" s="38"/>
      <c r="D48" s="38"/>
      <c r="E48" s="38"/>
      <c r="F48" s="38"/>
      <c r="G48" s="38"/>
      <c r="H48" s="39"/>
      <c r="K48" s="39"/>
      <c r="L48" s="119"/>
      <c r="M48" s="119"/>
      <c r="N48" s="119"/>
      <c r="O48" s="119"/>
      <c r="P48" s="119"/>
      <c r="Q48" s="119"/>
    </row>
    <row r="49" spans="1:18" s="6" customFormat="1" ht="24" customHeight="1">
      <c r="A49" s="102" t="s">
        <v>37</v>
      </c>
      <c r="B49" s="98"/>
      <c r="C49" s="98"/>
      <c r="D49" s="98"/>
      <c r="E49" s="94" t="s">
        <v>38</v>
      </c>
      <c r="F49" s="96" t="s">
        <v>39</v>
      </c>
      <c r="G49" s="98" t="s">
        <v>40</v>
      </c>
      <c r="H49" s="100" t="s">
        <v>41</v>
      </c>
      <c r="K49" s="39"/>
      <c r="L49" s="119"/>
      <c r="M49" s="119"/>
      <c r="N49" s="119"/>
      <c r="O49" s="119"/>
      <c r="P49" s="119"/>
      <c r="Q49" s="119"/>
    </row>
    <row r="50" spans="1:18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95"/>
      <c r="F50" s="97"/>
      <c r="G50" s="99"/>
      <c r="H50" s="101"/>
      <c r="K50" s="39"/>
      <c r="L50" s="119"/>
      <c r="M50" s="119"/>
      <c r="N50" s="119"/>
      <c r="O50" s="119"/>
      <c r="P50" s="119"/>
      <c r="Q50" s="119"/>
    </row>
    <row r="51" spans="1:18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K51" s="39"/>
      <c r="L51" s="119"/>
      <c r="M51" s="119"/>
      <c r="N51" s="119"/>
      <c r="O51" s="119"/>
      <c r="P51" s="119"/>
      <c r="Q51" s="119"/>
    </row>
    <row r="52" spans="1:18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122">
        <v>591971</v>
      </c>
      <c r="G52" s="123">
        <v>143950.20000000001</v>
      </c>
      <c r="H52" s="57">
        <f>G52/F52*100</f>
        <v>24.317103371617868</v>
      </c>
      <c r="I52" s="20"/>
      <c r="K52" s="39"/>
      <c r="L52" s="119">
        <v>2</v>
      </c>
      <c r="M52" s="119"/>
      <c r="N52" s="119"/>
      <c r="O52" s="119"/>
      <c r="P52" s="119"/>
      <c r="Q52" s="119"/>
    </row>
    <row r="53" spans="1:18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20"/>
      <c r="K53" s="39"/>
      <c r="L53" s="119"/>
      <c r="M53" s="119"/>
      <c r="N53" s="119"/>
      <c r="O53" s="119"/>
      <c r="P53" s="119"/>
      <c r="Q53" s="119"/>
    </row>
    <row r="54" spans="1:18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89" t="s">
        <v>3</v>
      </c>
      <c r="F54" s="62">
        <v>8287704.3099999996</v>
      </c>
      <c r="G54" s="63">
        <v>2906494.48</v>
      </c>
      <c r="H54" s="64">
        <f t="shared" ref="H54" si="4">G54/F54*100</f>
        <v>35.069958715744768</v>
      </c>
      <c r="I54" s="20"/>
      <c r="K54" s="39"/>
      <c r="L54" s="119"/>
      <c r="M54" s="119"/>
      <c r="N54" s="119"/>
      <c r="O54" s="119"/>
      <c r="P54" s="119"/>
      <c r="Q54" s="119"/>
    </row>
    <row r="55" spans="1:18" s="6" customFormat="1" ht="18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90"/>
      <c r="F55" s="36">
        <v>0</v>
      </c>
      <c r="G55" s="36">
        <v>0</v>
      </c>
      <c r="H55" s="37">
        <v>0</v>
      </c>
      <c r="I55" s="20"/>
      <c r="K55" s="39"/>
      <c r="L55" s="119"/>
      <c r="M55" s="119"/>
      <c r="N55" s="119"/>
      <c r="O55" s="119"/>
      <c r="P55" s="119"/>
      <c r="Q55" s="119"/>
    </row>
    <row r="56" spans="1:18" s="6" customFormat="1">
      <c r="A56" s="38"/>
      <c r="B56" s="38"/>
      <c r="C56" s="38"/>
      <c r="D56" s="38"/>
      <c r="E56" s="38"/>
      <c r="F56" s="118">
        <f>SUM(F52:F55)</f>
        <v>8879675.3099999987</v>
      </c>
      <c r="G56" s="118">
        <f>SUM(G52:G55)</f>
        <v>3050444.68</v>
      </c>
      <c r="H56" s="39"/>
      <c r="K56" s="39"/>
      <c r="L56" s="119"/>
      <c r="M56" s="119"/>
      <c r="N56" s="119"/>
      <c r="O56" s="119"/>
      <c r="P56" s="119"/>
      <c r="Q56" s="119"/>
    </row>
    <row r="57" spans="1:18" s="6" customFormat="1">
      <c r="A57" s="91" t="s">
        <v>52</v>
      </c>
      <c r="B57" s="91"/>
      <c r="C57" s="91"/>
      <c r="D57" s="91"/>
      <c r="E57" s="91"/>
      <c r="F57" s="91"/>
      <c r="G57" s="91"/>
      <c r="H57" s="91"/>
      <c r="K57" s="39"/>
      <c r="L57" s="119"/>
      <c r="M57" s="119"/>
      <c r="N57" s="119"/>
      <c r="O57" s="119"/>
      <c r="P57" s="119"/>
      <c r="Q57" s="119"/>
    </row>
    <row r="58" spans="1:18" s="6" customFormat="1" ht="15.75" thickBot="1">
      <c r="A58" s="38"/>
      <c r="B58" s="38"/>
      <c r="C58" s="38"/>
      <c r="D58" s="38"/>
      <c r="E58" s="38"/>
      <c r="F58" s="38"/>
      <c r="G58" s="38"/>
      <c r="H58" s="39"/>
      <c r="K58" s="39"/>
      <c r="L58" s="119"/>
      <c r="M58" s="119"/>
      <c r="N58" s="119"/>
      <c r="O58" s="119"/>
      <c r="P58" s="119"/>
      <c r="Q58" s="119"/>
    </row>
    <row r="59" spans="1:18" s="6" customFormat="1" ht="24" customHeight="1">
      <c r="A59" s="92" t="s">
        <v>37</v>
      </c>
      <c r="B59" s="93"/>
      <c r="C59" s="93"/>
      <c r="D59" s="93"/>
      <c r="E59" s="94" t="s">
        <v>38</v>
      </c>
      <c r="F59" s="96" t="s">
        <v>39</v>
      </c>
      <c r="G59" s="98" t="s">
        <v>40</v>
      </c>
      <c r="H59" s="100" t="s">
        <v>41</v>
      </c>
      <c r="K59" s="39"/>
      <c r="L59" s="119"/>
      <c r="M59" s="119"/>
      <c r="N59" s="119"/>
      <c r="O59" s="119"/>
      <c r="P59" s="121"/>
      <c r="Q59" s="119"/>
    </row>
    <row r="60" spans="1:18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95"/>
      <c r="F60" s="97"/>
      <c r="G60" s="99"/>
      <c r="H60" s="101"/>
      <c r="K60" s="39"/>
      <c r="L60" s="119"/>
      <c r="M60" s="119"/>
      <c r="N60" s="119"/>
      <c r="O60" s="119"/>
      <c r="P60" s="121"/>
      <c r="Q60" s="120"/>
    </row>
    <row r="61" spans="1:18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K61" s="39"/>
      <c r="L61" s="119"/>
      <c r="M61" s="119"/>
      <c r="N61" s="119"/>
      <c r="O61" s="119"/>
      <c r="P61" s="119"/>
      <c r="Q61" s="119"/>
    </row>
    <row r="62" spans="1:18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125">
        <v>25881551</v>
      </c>
      <c r="G62" s="126">
        <v>9805668.7100000009</v>
      </c>
      <c r="H62" s="52">
        <f>G62/F62*100</f>
        <v>37.886712083058704</v>
      </c>
      <c r="I62" s="20"/>
      <c r="K62" s="39"/>
      <c r="L62" s="120">
        <v>5</v>
      </c>
      <c r="M62" s="119"/>
      <c r="N62" s="119"/>
      <c r="O62" s="120">
        <f>F44+F62</f>
        <v>55964958</v>
      </c>
      <c r="P62" s="120">
        <f>G44+G62</f>
        <v>20853807.010000002</v>
      </c>
      <c r="Q62" s="119"/>
    </row>
    <row r="63" spans="1:18" s="6" customFormat="1" ht="39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125">
        <v>1022288</v>
      </c>
      <c r="G63" s="125">
        <v>1022288</v>
      </c>
      <c r="H63" s="52">
        <f>G63/F63*100</f>
        <v>100</v>
      </c>
      <c r="I63" s="20"/>
      <c r="K63" s="39"/>
      <c r="L63" s="120"/>
      <c r="M63" s="119"/>
      <c r="N63" s="119"/>
      <c r="O63" s="120">
        <f>F45+F63</f>
        <v>1208488</v>
      </c>
      <c r="P63" s="120">
        <f>G45+G63</f>
        <v>1022288</v>
      </c>
      <c r="Q63" s="121"/>
      <c r="R63" s="78"/>
    </row>
    <row r="64" spans="1:18" s="6" customFormat="1" ht="15.75" thickBot="1">
      <c r="A64" s="38"/>
      <c r="B64" s="38"/>
      <c r="C64" s="38"/>
      <c r="D64" s="38"/>
      <c r="E64" s="38"/>
      <c r="F64" s="118">
        <f>SUM(F62:F63)</f>
        <v>26903839</v>
      </c>
      <c r="G64" s="118">
        <f>SUM(G62:G63)</f>
        <v>10827956.710000001</v>
      </c>
      <c r="H64" s="39"/>
      <c r="K64" s="39"/>
      <c r="L64" s="119"/>
      <c r="M64" s="119"/>
      <c r="N64" s="119"/>
      <c r="O64" s="119"/>
      <c r="P64" s="119"/>
      <c r="Q64" s="119"/>
      <c r="R64" s="78"/>
    </row>
    <row r="65" spans="1:17" s="6" customFormat="1" ht="12" customHeight="1" thickBot="1">
      <c r="A65" s="87" t="s">
        <v>36</v>
      </c>
      <c r="B65" s="88"/>
      <c r="C65" s="88"/>
      <c r="D65" s="88"/>
      <c r="E65" s="88"/>
      <c r="F65" s="69">
        <f>SUM(F62:F63,F52:F55,F43:F44:F45,F35:F36,F27:F28,F6:F20)</f>
        <v>105175201.31</v>
      </c>
      <c r="G65" s="69">
        <f>SUM(G62:G63,G52:G55,G43:G44:G45,G35:G36,G27:G28,G6:G20)</f>
        <v>39831753.989999995</v>
      </c>
      <c r="H65" s="70">
        <f>G65/F65*100</f>
        <v>37.871811504878778</v>
      </c>
      <c r="I65" s="20"/>
      <c r="L65" s="119" t="s">
        <v>58</v>
      </c>
      <c r="M65" s="119"/>
      <c r="N65" s="119"/>
      <c r="O65" s="119"/>
      <c r="P65" s="119"/>
      <c r="Q65" s="119"/>
    </row>
    <row r="66" spans="1:17">
      <c r="A66" s="71"/>
      <c r="B66" s="71"/>
      <c r="C66" s="71"/>
      <c r="D66" s="71"/>
      <c r="E66" s="71"/>
      <c r="F66" s="71"/>
      <c r="G66" s="71"/>
      <c r="H66" s="72"/>
      <c r="L66" s="119"/>
      <c r="M66" s="119"/>
      <c r="N66" s="119"/>
      <c r="O66" s="120"/>
      <c r="P66" s="119"/>
      <c r="Q66" s="119"/>
    </row>
    <row r="67" spans="1:17">
      <c r="A67" s="39"/>
      <c r="B67" s="39"/>
      <c r="C67" s="39"/>
      <c r="D67" s="39"/>
      <c r="E67" s="39"/>
      <c r="F67" s="39"/>
      <c r="G67" s="39"/>
      <c r="H67" s="39"/>
      <c r="L67" s="119"/>
      <c r="M67" s="119"/>
      <c r="N67" s="119"/>
      <c r="O67" s="119"/>
      <c r="P67" s="119"/>
      <c r="Q67" s="119"/>
    </row>
    <row r="68" spans="1:17">
      <c r="A68" s="39"/>
      <c r="B68" s="39"/>
      <c r="C68" s="39"/>
      <c r="D68" s="39"/>
      <c r="E68" s="39"/>
      <c r="F68" s="39"/>
      <c r="G68" s="39"/>
      <c r="H68" s="39"/>
      <c r="L68" s="119"/>
      <c r="M68" s="119"/>
      <c r="N68" s="119"/>
      <c r="O68" s="119"/>
      <c r="P68" s="119"/>
      <c r="Q68" s="119"/>
    </row>
    <row r="69" spans="1:17">
      <c r="A69" s="39"/>
      <c r="B69" s="39"/>
      <c r="C69" s="39"/>
      <c r="D69" s="39"/>
      <c r="E69" s="39"/>
      <c r="F69" s="39"/>
      <c r="G69" s="39"/>
      <c r="H69" s="39"/>
    </row>
    <row r="70" spans="1:17">
      <c r="A70" s="39"/>
      <c r="B70" s="39"/>
      <c r="C70" s="39"/>
      <c r="D70" s="39"/>
      <c r="E70" s="39"/>
      <c r="F70" s="39"/>
      <c r="G70" s="39"/>
      <c r="H70" s="39"/>
    </row>
    <row r="71" spans="1:17">
      <c r="A71" s="39"/>
      <c r="B71" s="39"/>
      <c r="C71" s="39"/>
      <c r="D71" s="39"/>
      <c r="E71" s="39"/>
      <c r="F71" s="39"/>
      <c r="G71" s="39"/>
      <c r="H71" s="39"/>
    </row>
    <row r="72" spans="1:17">
      <c r="A72" s="39"/>
      <c r="B72" s="39"/>
      <c r="C72" s="39"/>
      <c r="D72" s="39"/>
      <c r="E72" s="39"/>
      <c r="F72" s="39"/>
      <c r="G72" s="39"/>
      <c r="H72" s="39"/>
    </row>
  </sheetData>
  <mergeCells count="41">
    <mergeCell ref="A1:H1"/>
    <mergeCell ref="A3:D3"/>
    <mergeCell ref="E3:E4"/>
    <mergeCell ref="F3:F4"/>
    <mergeCell ref="G3:G4"/>
    <mergeCell ref="H3:H4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30:H30"/>
    <mergeCell ref="A32:D32"/>
    <mergeCell ref="E32:E33"/>
    <mergeCell ref="F32:F33"/>
    <mergeCell ref="G32:G33"/>
    <mergeCell ref="H32:H33"/>
    <mergeCell ref="A38:H38"/>
    <mergeCell ref="A40:D40"/>
    <mergeCell ref="E40:E41"/>
    <mergeCell ref="F40:F41"/>
    <mergeCell ref="G40:G41"/>
    <mergeCell ref="H40:H41"/>
    <mergeCell ref="A47:H47"/>
    <mergeCell ref="A49:D49"/>
    <mergeCell ref="E49:E50"/>
    <mergeCell ref="F49:F50"/>
    <mergeCell ref="G49:G50"/>
    <mergeCell ref="H49:H50"/>
    <mergeCell ref="A65:E65"/>
    <mergeCell ref="E54:E55"/>
    <mergeCell ref="A57:H57"/>
    <mergeCell ref="A59:D59"/>
    <mergeCell ref="E59:E60"/>
    <mergeCell ref="F59:F60"/>
    <mergeCell ref="G59:G60"/>
    <mergeCell ref="H59:H60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2023-06-14T08:51:38Z</dcterms:modified>
</cp:coreProperties>
</file>